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" sheetId="1" r:id="rId1"/>
    <sheet name="стр.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<sst xmlns="http://schemas.openxmlformats.org/spreadsheetml/2006/main" count="152" uniqueCount="104">
  <si>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</si>
  <si>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</si>
  <si>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</si>
  <si>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</si>
  <si>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</si>
  <si>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</si>
  <si>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</si>
  <si>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</si>
  <si>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</si>
  <si>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</si>
  <si>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</si>
  <si>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</si>
  <si>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</si>
  <si>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</si>
  <si>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</si>
  <si>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</si>
  <si>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</si>
  <si>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</si>
  <si>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</si>
  <si>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</si>
  <si>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</si>
  <si>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</si>
  <si>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</si>
  <si>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</si>
  <si>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</si>
  <si>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</si>
  <si>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</si>
  <si>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</si>
  <si>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</si>
  <si>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</si>
  <si>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</si>
  <si>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</si>
  <si>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</si>
  <si>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</si>
  <si>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</si>
  <si>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</si>
  <si>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</si>
  <si>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</si>
  <si>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</si>
  <si>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</si>
  <si>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</si>
  <si>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</si>
  <si>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</si>
  <si>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</si>
  <si>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</si>
  <si>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</si>
  <si>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</si>
  <si>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</si>
  <si>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</si>
  <si>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</si>
  <si>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</si>
  <si>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</si>
  <si>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</si>
  <si>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</si>
  <si>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</si>
  <si>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</si>
  <si>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</si>
  <si>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</si>
  <si>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</si>
  <si>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</si>
  <si>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</si>
  <si>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</si>
  <si>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</si>
  <si>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</si>
  <si>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</si>
  <si>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</si>
  <si>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</si>
  <si>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</si>
  <si>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</si>
  <si>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</si>
  <si>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</si>
  <si>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</si>
  <si>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</si>
  <si>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</si>
  <si>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</si>
  <si>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</si>
  <si>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</si>
  <si>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</si>
  <si>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</si>
  <si>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</si>
  <si>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</si>
  <si>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</si>
  <si>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</si>
  <si>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</si>
  <si>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</si>
  <si>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</si>
  <si>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</si>
  <si>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</si>
  <si>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</si>
  <si>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</si>
  <si>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</si>
  <si>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</si>
  <si>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</si>
  <si>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</si>
  <si>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</si>
  <si>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</si>
  <si>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</si>
  <si>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</si>
  <si>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</si>
  <si>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</si>
  <si>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</si>
  <si>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(ожидаемое)</t>
  </si>
  <si>
    <t>2022</t>
  </si>
  <si>
    <t>Прочие доходы и расходы (с управленческими)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</si>
</sst>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zoomScale="98" zoomScaleNormal="98" zoomScaleSheetLayoutView="100" zoomScalePageLayoutView="0" workbookViewId="0" topLeftCell="A25">
      <selection activeCell="AM62" sqref="AM62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</row>
    <row r="2" spans="1:107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</row>
    <row r="3" spans="1:107" ht="15.75">
      <c r="A3" s="25" t="s">
        <v>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</row>
    <row r="4" ht="15">
      <c r="DD4" s="4" t="s">
        <v>0</v>
      </c>
    </row>
    <row r="5" ht="12" customHeight="1"/>
    <row r="6" spans="1:108" s="6" customFormat="1" ht="15" customHeight="1">
      <c r="A6" s="84" t="s">
        <v>93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6" customFormat="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6" customFormat="1" ht="15" customHeight="1">
      <c r="A8" s="84" t="s">
        <v>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1:108" s="6" customFormat="1" ht="15" customHeight="1">
      <c r="A9" s="84" t="s">
        <v>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85" t="s">
        <v>102</v>
      </c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87" t="s">
        <v>101</v>
      </c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86" t="s">
        <v>100</v>
      </c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65" t="s">
        <v>8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66" t="s">
        <v>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ht="9.75" customHeight="1"/>
    <row r="17" spans="1:108" s="13" customFormat="1" ht="12.7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4" t="s">
        <v>15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74" t="s">
        <v>16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6"/>
    </row>
    <row r="18" spans="1:108" s="13" customFormat="1" ht="12.7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9"/>
      <c r="BJ18" s="57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9"/>
      <c r="BW18" s="67">
        <v>1</v>
      </c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13" customFormat="1" ht="12.75">
      <c r="A19" s="14"/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45" t="s">
        <v>17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53">
        <f>BW20</f>
        <v>1243.1</v>
      </c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s="13" customFormat="1" ht="12.75">
      <c r="A20" s="14"/>
      <c r="B20" s="61" t="s">
        <v>11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2"/>
      <c r="BJ20" s="42" t="s">
        <v>18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3">
        <v>1243.1</v>
      </c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1:108" s="13" customFormat="1" ht="12.75">
      <c r="A21" s="14"/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42" t="s">
        <v>19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</row>
    <row r="22" spans="1:108" s="13" customFormat="1" ht="12.75">
      <c r="A22" s="14"/>
      <c r="B22" s="63" t="s">
        <v>97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45" t="s">
        <v>20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</row>
    <row r="23" spans="1:108" s="13" customFormat="1" ht="12.75">
      <c r="A23" s="14"/>
      <c r="B23" s="63" t="s">
        <v>13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45" t="s">
        <v>21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</row>
    <row r="24" ht="12" customHeight="1"/>
    <row r="25" spans="1:108" s="7" customFormat="1" ht="15" customHeight="1">
      <c r="A25" s="66" t="s">
        <v>94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</row>
    <row r="26" s="13" customFormat="1" ht="12.75" customHeight="1">
      <c r="DD26" s="23" t="s">
        <v>23</v>
      </c>
    </row>
    <row r="27" spans="1:108" s="2" customFormat="1" ht="12.75" customHeight="1">
      <c r="A27" s="77" t="s">
        <v>22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9"/>
      <c r="BJ27" s="68" t="s">
        <v>15</v>
      </c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70"/>
      <c r="BW27" s="51" t="s">
        <v>3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 t="s">
        <v>4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</row>
    <row r="28" spans="1:108" s="2" customFormat="1" ht="12.7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2"/>
      <c r="BJ28" s="71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3"/>
      <c r="BW28" s="52">
        <v>1</v>
      </c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>
        <v>2</v>
      </c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pans="1:108" s="17" customFormat="1" ht="12.75">
      <c r="A29" s="74" t="s">
        <v>24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45" t="s">
        <v>25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>
        <f>SUM(BW30:CM34)</f>
        <v>836441.9232499999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>
        <f>SUM(CN30:DD34)</f>
        <v>607582.0298553478</v>
      </c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s="13" customFormat="1" ht="12.75">
      <c r="A30" s="14"/>
      <c r="B30" s="40" t="s">
        <v>50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2" t="s">
        <v>26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39">
        <v>640894.9496999999</v>
      </c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>
        <f>'стр.2'!BD7</f>
        <v>452879.5953926638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08" s="13" customFormat="1" ht="12.75">
      <c r="A31" s="14"/>
      <c r="B31" s="40" t="s">
        <v>51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42" t="s">
        <v>27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39">
        <v>33330.3416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>
        <f>'стр.2'!BD8</f>
        <v>33845.54344740582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spans="1:108" s="13" customFormat="1" ht="25.5" customHeight="1">
      <c r="A32" s="14"/>
      <c r="B32" s="40" t="s">
        <v>52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2" t="s">
        <v>28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>
        <f>'стр.2'!BD9</f>
        <v>0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</row>
    <row r="33" spans="1:108" s="13" customFormat="1" ht="12.75">
      <c r="A33" s="14"/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2" t="s">
        <v>29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39">
        <v>162042.482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>
        <f>'стр.2'!BD10</f>
        <v>120760.08337066974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13" customFormat="1" ht="12.75">
      <c r="A34" s="14"/>
      <c r="B34" s="40" t="s">
        <v>54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/>
      <c r="BJ34" s="42" t="s">
        <v>30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39">
        <v>174.14995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>
        <f>'стр.2'!BD11</f>
        <v>96.80764460854654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spans="1:108" s="13" customFormat="1" ht="12.75">
      <c r="A35" s="14"/>
      <c r="B35" s="40" t="s">
        <v>55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42" t="s">
        <v>31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>
        <f>'стр.2'!BD12</f>
        <v>0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</row>
    <row r="36" spans="1:108" s="13" customFormat="1" ht="12.75">
      <c r="A36" s="14"/>
      <c r="B36" s="47" t="s">
        <v>56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8"/>
      <c r="BJ36" s="42" t="s">
        <v>33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>
        <f>'стр.2'!BD13</f>
        <v>0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</row>
    <row r="37" spans="1:108" s="13" customFormat="1" ht="12.75">
      <c r="A37" s="14"/>
      <c r="B37" s="47" t="s">
        <v>57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8"/>
      <c r="BJ37" s="42" t="s">
        <v>34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>
        <f>'стр.2'!BD14</f>
        <v>0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s="13" customFormat="1" ht="12.75">
      <c r="A38" s="14"/>
      <c r="B38" s="47" t="s">
        <v>58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8"/>
      <c r="BJ38" s="42" t="s">
        <v>35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>
        <f>'стр.2'!BD15</f>
        <v>0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</row>
    <row r="39" spans="1:108" s="13" customFormat="1" ht="12.75">
      <c r="A39" s="14"/>
      <c r="B39" s="49" t="s">
        <v>95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42" t="s">
        <v>36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>
        <f>'стр.2'!BD16</f>
        <v>0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</row>
    <row r="40" spans="1:108" s="13" customFormat="1" ht="12.75">
      <c r="A40" s="14"/>
      <c r="B40" s="49" t="s">
        <v>96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50"/>
      <c r="BJ40" s="42" t="s">
        <v>37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>
        <f>'стр.2'!BD17</f>
        <v>0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</row>
    <row r="41" spans="1:108" s="13" customFormat="1" ht="12.75">
      <c r="A41" s="14"/>
      <c r="B41" s="47" t="s">
        <v>59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8"/>
      <c r="BJ41" s="42" t="s">
        <v>38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>
        <f>'стр.2'!BD18</f>
        <v>0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</row>
    <row r="42" spans="1:108" s="13" customFormat="1" ht="12.75">
      <c r="A42" s="14"/>
      <c r="B42" s="47" t="s">
        <v>60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8"/>
      <c r="BJ42" s="42" t="s">
        <v>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>
        <f>'стр.2'!BD19</f>
        <v>0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</row>
    <row r="43" spans="1:108" s="13" customFormat="1" ht="12.75">
      <c r="A43" s="14"/>
      <c r="B43" s="49" t="s">
        <v>61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  <c r="BJ43" s="42" t="s">
        <v>41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>
        <f>'стр.2'!BD20</f>
        <v>0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</row>
    <row r="44" spans="1:108" s="13" customFormat="1" ht="12.75">
      <c r="A44" s="14"/>
      <c r="B44" s="47" t="s">
        <v>62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8"/>
      <c r="BJ44" s="42" t="s">
        <v>40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>
        <f>'стр.2'!BD21</f>
        <v>0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s="13" customFormat="1" ht="12.75">
      <c r="A45" s="14"/>
      <c r="B45" s="49" t="s">
        <v>63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50"/>
      <c r="BJ45" s="42" t="s">
        <v>42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>
        <f>'стр.2'!BD22</f>
        <v>0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</row>
    <row r="46" spans="1:108" s="13" customFormat="1" ht="12.75">
      <c r="A46" s="14"/>
      <c r="B46" s="49" t="s">
        <v>64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50"/>
      <c r="BJ46" s="42" t="s">
        <v>43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>
        <f>'стр.2'!BD23</f>
        <v>0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</row>
    <row r="47" spans="1:108" s="13" customFormat="1" ht="12.75">
      <c r="A47" s="14"/>
      <c r="B47" s="47" t="s">
        <v>65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/>
      <c r="BJ47" s="42" t="s">
        <v>44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>
        <f>'стр.2'!BD24</f>
        <v>0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</row>
    <row r="48" spans="1:108" s="13" customFormat="1" ht="12.75">
      <c r="A48" s="14"/>
      <c r="B48" s="40" t="s">
        <v>66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/>
      <c r="BJ48" s="42" t="s">
        <v>32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f>'стр.2'!BD25</f>
        <v>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3" customFormat="1" ht="12.75">
      <c r="A49" s="14"/>
      <c r="B49" s="40" t="s">
        <v>67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1"/>
      <c r="BJ49" s="42" t="s">
        <v>45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>
        <f>'стр.2'!BD26</f>
        <v>0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108" s="17" customFormat="1" ht="12.75">
      <c r="A50" s="15"/>
      <c r="B50" s="43" t="s">
        <v>68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4"/>
      <c r="BJ50" s="45" t="s">
        <v>46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6">
        <v>1164676.09325</v>
      </c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>
        <f>'стр.2'!BD27</f>
        <v>747829.3959351479</v>
      </c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</row>
    <row r="51" spans="1:108" s="13" customFormat="1" ht="27.75" customHeight="1" thickBot="1">
      <c r="A51" s="20"/>
      <c r="B51" s="35" t="s">
        <v>69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37" t="s">
        <v>47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>
        <v>15149.919</v>
      </c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>'стр.2'!BD28</f>
        <v>177795.16999999998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</row>
    <row r="52" spans="1:108" s="18" customFormat="1" ht="13.5" customHeight="1" thickBot="1">
      <c r="A52" s="21"/>
      <c r="B52" s="31" t="s">
        <v>70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2"/>
      <c r="BJ52" s="33" t="s">
        <v>48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>
        <f>BW50+BW51</f>
        <v>1179826.01225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>
        <f>CN50+CN51</f>
        <v>925624.5659351479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s="17" customFormat="1" ht="13.5" customHeight="1">
      <c r="A53" s="22"/>
      <c r="B53" s="27" t="s">
        <v>71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8"/>
      <c r="BJ53" s="29" t="s">
        <v>49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>
        <f>BW52-CN52</f>
        <v>254201.446314852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72</v>
      </c>
    </row>
    <row r="56" s="1" customFormat="1" ht="10.5" customHeight="1">
      <c r="B56" s="1" t="s">
        <v>73</v>
      </c>
    </row>
    <row r="57" s="1" customFormat="1" ht="10.5" customHeight="1">
      <c r="B57" s="1" t="s">
        <v>74</v>
      </c>
    </row>
    <row r="58" spans="2:108" s="1" customFormat="1" ht="24" customHeight="1">
      <c r="B58" s="26" t="s">
        <v>75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</row>
    <row r="59" spans="2:108" s="1" customFormat="1" ht="24" customHeight="1">
      <c r="B59" s="26" t="s">
        <v>76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</row>
    <row r="60" spans="2:108" s="1" customFormat="1" ht="24" customHeight="1">
      <c r="B60" s="26" t="s">
        <v>77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</row>
    <row r="61" s="1" customFormat="1" ht="3" customHeight="1"/>
  </sheetData>
  <sheetProtection/>
  <mergeCells count="140">
    <mergeCell ref="AR11:BM11"/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  <mergeCell ref="A27:BI28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BL13:DD1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BJ20:BV2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W52:CM52"/>
    <mergeCell ref="CN52:DD52"/>
    <mergeCell ref="B51:BI51"/>
    <mergeCell ref="BJ51:BV51"/>
    <mergeCell ref="BW51:CM51"/>
    <mergeCell ref="CN51:DD51"/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  <mergeCell ref="BJ52:BV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="99" zoomScaleNormal="99" zoomScaleSheetLayoutView="100" zoomScalePageLayoutView="0" workbookViewId="0" topLeftCell="A1">
      <pane xSplit="66" ySplit="5" topLeftCell="DA6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A29" sqref="A29:AU29"/>
    </sheetView>
  </sheetViews>
  <sheetFormatPr defaultColWidth="0.875" defaultRowHeight="12.75"/>
  <cols>
    <col min="1" max="64" width="0.875" style="13" customWidth="1"/>
    <col min="65" max="65" width="5.625" style="13" customWidth="1"/>
    <col min="66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66" t="s">
        <v>87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</row>
    <row r="2" ht="6" customHeight="1"/>
    <row r="3" spans="1:167" s="2" customFormat="1" ht="12.75" customHeight="1">
      <c r="A3" s="77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9"/>
      <c r="AV3" s="68" t="s">
        <v>15</v>
      </c>
      <c r="AW3" s="102"/>
      <c r="AX3" s="102"/>
      <c r="AY3" s="102"/>
      <c r="AZ3" s="102"/>
      <c r="BA3" s="102"/>
      <c r="BB3" s="102"/>
      <c r="BC3" s="103"/>
      <c r="BD3" s="77" t="s">
        <v>80</v>
      </c>
      <c r="BE3" s="78"/>
      <c r="BF3" s="78"/>
      <c r="BG3" s="78"/>
      <c r="BH3" s="78"/>
      <c r="BI3" s="78"/>
      <c r="BJ3" s="78"/>
      <c r="BK3" s="78"/>
      <c r="BL3" s="78"/>
      <c r="BM3" s="78"/>
      <c r="BN3" s="79"/>
      <c r="BO3" s="74" t="s">
        <v>81</v>
      </c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6"/>
    </row>
    <row r="4" spans="1:167" s="2" customFormat="1" ht="113.2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7"/>
      <c r="AV4" s="104"/>
      <c r="AW4" s="105"/>
      <c r="AX4" s="105"/>
      <c r="AY4" s="105"/>
      <c r="AZ4" s="105"/>
      <c r="BA4" s="105"/>
      <c r="BB4" s="105"/>
      <c r="BC4" s="106"/>
      <c r="BD4" s="80"/>
      <c r="BE4" s="81"/>
      <c r="BF4" s="81"/>
      <c r="BG4" s="81"/>
      <c r="BH4" s="81"/>
      <c r="BI4" s="81"/>
      <c r="BJ4" s="81"/>
      <c r="BK4" s="81"/>
      <c r="BL4" s="81"/>
      <c r="BM4" s="81"/>
      <c r="BN4" s="82"/>
      <c r="BO4" s="94" t="s">
        <v>91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 t="s">
        <v>92</v>
      </c>
      <c r="CB4" s="94"/>
      <c r="CC4" s="94"/>
      <c r="CD4" s="94"/>
      <c r="CE4" s="94"/>
      <c r="CF4" s="94"/>
      <c r="CG4" s="94"/>
      <c r="CH4" s="94"/>
      <c r="CI4" s="94"/>
      <c r="CJ4" s="94" t="s">
        <v>82</v>
      </c>
      <c r="CK4" s="94"/>
      <c r="CL4" s="94"/>
      <c r="CM4" s="94"/>
      <c r="CN4" s="94"/>
      <c r="CO4" s="94"/>
      <c r="CP4" s="94"/>
      <c r="CQ4" s="94"/>
      <c r="CR4" s="94"/>
      <c r="CS4" s="94" t="s">
        <v>90</v>
      </c>
      <c r="CT4" s="94"/>
      <c r="CU4" s="94"/>
      <c r="CV4" s="94"/>
      <c r="CW4" s="94"/>
      <c r="CX4" s="94"/>
      <c r="CY4" s="94"/>
      <c r="CZ4" s="94"/>
      <c r="DA4" s="94"/>
      <c r="DB4" s="94" t="s">
        <v>83</v>
      </c>
      <c r="DC4" s="94"/>
      <c r="DD4" s="94"/>
      <c r="DE4" s="94"/>
      <c r="DF4" s="94"/>
      <c r="DG4" s="94"/>
      <c r="DH4" s="94"/>
      <c r="DI4" s="94"/>
      <c r="DJ4" s="94"/>
      <c r="DK4" s="94" t="s">
        <v>85</v>
      </c>
      <c r="DL4" s="94"/>
      <c r="DM4" s="94"/>
      <c r="DN4" s="94"/>
      <c r="DO4" s="94"/>
      <c r="DP4" s="94"/>
      <c r="DQ4" s="94"/>
      <c r="DR4" s="94"/>
      <c r="DS4" s="94"/>
      <c r="DT4" s="94"/>
      <c r="DU4" s="94" t="s">
        <v>84</v>
      </c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 t="s">
        <v>88</v>
      </c>
      <c r="EK4" s="94"/>
      <c r="EL4" s="94"/>
      <c r="EM4" s="94"/>
      <c r="EN4" s="94"/>
      <c r="EO4" s="94"/>
      <c r="EP4" s="94"/>
      <c r="EQ4" s="94"/>
      <c r="ER4" s="94"/>
      <c r="ES4" s="94" t="s">
        <v>89</v>
      </c>
      <c r="ET4" s="94"/>
      <c r="EU4" s="94"/>
      <c r="EV4" s="94"/>
      <c r="EW4" s="94"/>
      <c r="EX4" s="94"/>
      <c r="EY4" s="94"/>
      <c r="EZ4" s="94"/>
      <c r="FA4" s="94"/>
      <c r="FB4" s="94"/>
      <c r="FC4" s="94" t="s">
        <v>86</v>
      </c>
      <c r="FD4" s="94"/>
      <c r="FE4" s="94"/>
      <c r="FF4" s="94"/>
      <c r="FG4" s="94"/>
      <c r="FH4" s="94"/>
      <c r="FI4" s="94"/>
      <c r="FJ4" s="94"/>
      <c r="FK4" s="94"/>
    </row>
    <row r="5" spans="1:167" s="2" customFormat="1" ht="12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07"/>
      <c r="AW5" s="108"/>
      <c r="AX5" s="108"/>
      <c r="AY5" s="108"/>
      <c r="AZ5" s="108"/>
      <c r="BA5" s="108"/>
      <c r="BB5" s="108"/>
      <c r="BC5" s="109"/>
      <c r="BD5" s="52">
        <v>1</v>
      </c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>
        <v>2</v>
      </c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>
        <v>3</v>
      </c>
      <c r="CB5" s="52"/>
      <c r="CC5" s="52"/>
      <c r="CD5" s="52"/>
      <c r="CE5" s="52"/>
      <c r="CF5" s="52"/>
      <c r="CG5" s="52"/>
      <c r="CH5" s="52"/>
      <c r="CI5" s="52"/>
      <c r="CJ5" s="52">
        <v>4</v>
      </c>
      <c r="CK5" s="52"/>
      <c r="CL5" s="52"/>
      <c r="CM5" s="52"/>
      <c r="CN5" s="52"/>
      <c r="CO5" s="52"/>
      <c r="CP5" s="52"/>
      <c r="CQ5" s="52"/>
      <c r="CR5" s="52"/>
      <c r="CS5" s="52">
        <v>5</v>
      </c>
      <c r="CT5" s="52"/>
      <c r="CU5" s="52"/>
      <c r="CV5" s="52"/>
      <c r="CW5" s="52"/>
      <c r="CX5" s="52"/>
      <c r="CY5" s="52"/>
      <c r="CZ5" s="52"/>
      <c r="DA5" s="52"/>
      <c r="DB5" s="52">
        <v>6</v>
      </c>
      <c r="DC5" s="52"/>
      <c r="DD5" s="52"/>
      <c r="DE5" s="52"/>
      <c r="DF5" s="52"/>
      <c r="DG5" s="52"/>
      <c r="DH5" s="52"/>
      <c r="DI5" s="52"/>
      <c r="DJ5" s="52"/>
      <c r="DK5" s="52">
        <v>7</v>
      </c>
      <c r="DL5" s="52"/>
      <c r="DM5" s="52"/>
      <c r="DN5" s="52"/>
      <c r="DO5" s="52"/>
      <c r="DP5" s="52"/>
      <c r="DQ5" s="52"/>
      <c r="DR5" s="52"/>
      <c r="DS5" s="52"/>
      <c r="DT5" s="52"/>
      <c r="DU5" s="52">
        <v>8</v>
      </c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>
        <v>9</v>
      </c>
      <c r="EK5" s="52"/>
      <c r="EL5" s="52"/>
      <c r="EM5" s="52"/>
      <c r="EN5" s="52"/>
      <c r="EO5" s="52"/>
      <c r="EP5" s="52"/>
      <c r="EQ5" s="52"/>
      <c r="ER5" s="52"/>
      <c r="ES5" s="52">
        <v>10</v>
      </c>
      <c r="ET5" s="52"/>
      <c r="EU5" s="52"/>
      <c r="EV5" s="52"/>
      <c r="EW5" s="52"/>
      <c r="EX5" s="52"/>
      <c r="EY5" s="52"/>
      <c r="EZ5" s="52"/>
      <c r="FA5" s="52"/>
      <c r="FB5" s="52"/>
      <c r="FC5" s="52">
        <v>11</v>
      </c>
      <c r="FD5" s="52"/>
      <c r="FE5" s="52"/>
      <c r="FF5" s="52"/>
      <c r="FG5" s="52"/>
      <c r="FH5" s="52"/>
      <c r="FI5" s="52"/>
      <c r="FJ5" s="52"/>
      <c r="FK5" s="52"/>
    </row>
    <row r="6" spans="1:167" s="17" customFormat="1" ht="13.5" customHeight="1">
      <c r="A6" s="15"/>
      <c r="B6" s="111" t="s">
        <v>24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  <c r="AV6" s="45" t="s">
        <v>25</v>
      </c>
      <c r="AW6" s="45"/>
      <c r="AX6" s="45"/>
      <c r="AY6" s="45"/>
      <c r="AZ6" s="45"/>
      <c r="BA6" s="45"/>
      <c r="BB6" s="45"/>
      <c r="BC6" s="45"/>
      <c r="BD6" s="46">
        <f>SUM(BO6:FK6)</f>
        <v>607582.0298553478</v>
      </c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>
        <f>SUM(CA7:CI12)</f>
        <v>130981.66393804089</v>
      </c>
      <c r="CB6" s="46"/>
      <c r="CC6" s="46"/>
      <c r="CD6" s="46"/>
      <c r="CE6" s="46"/>
      <c r="CF6" s="46"/>
      <c r="CG6" s="46"/>
      <c r="CH6" s="46"/>
      <c r="CI6" s="46"/>
      <c r="CJ6" s="46">
        <f>SUM(CJ7:CR12)</f>
        <v>150608.5299452935</v>
      </c>
      <c r="CK6" s="46"/>
      <c r="CL6" s="46"/>
      <c r="CM6" s="46"/>
      <c r="CN6" s="46"/>
      <c r="CO6" s="46"/>
      <c r="CP6" s="46"/>
      <c r="CQ6" s="46"/>
      <c r="CR6" s="46"/>
      <c r="CS6" s="46">
        <f>SUM(CS7:DA12)</f>
        <v>26190.61097268947</v>
      </c>
      <c r="CT6" s="46"/>
      <c r="CU6" s="46"/>
      <c r="CV6" s="46"/>
      <c r="CW6" s="46"/>
      <c r="CX6" s="46"/>
      <c r="CY6" s="46"/>
      <c r="CZ6" s="46"/>
      <c r="DA6" s="46"/>
      <c r="DB6" s="46">
        <f>SUM(DB7:DJ12)</f>
        <v>72424.8883093949</v>
      </c>
      <c r="DC6" s="46"/>
      <c r="DD6" s="46"/>
      <c r="DE6" s="46"/>
      <c r="DF6" s="46"/>
      <c r="DG6" s="46"/>
      <c r="DH6" s="46"/>
      <c r="DI6" s="46"/>
      <c r="DJ6" s="46"/>
      <c r="DK6" s="46">
        <f>SUM(DK7:DT12)</f>
        <v>116438.9264803778</v>
      </c>
      <c r="DL6" s="46"/>
      <c r="DM6" s="46"/>
      <c r="DN6" s="46"/>
      <c r="DO6" s="46"/>
      <c r="DP6" s="46"/>
      <c r="DQ6" s="46"/>
      <c r="DR6" s="46"/>
      <c r="DS6" s="46"/>
      <c r="DT6" s="46"/>
      <c r="DU6" s="46">
        <f>SUM(DU7:EI12)</f>
        <v>0</v>
      </c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>
        <f>SUM(ES7:FB12)</f>
        <v>398.302</v>
      </c>
      <c r="ET6" s="46"/>
      <c r="EU6" s="46"/>
      <c r="EV6" s="46"/>
      <c r="EW6" s="46"/>
      <c r="EX6" s="46"/>
      <c r="EY6" s="46"/>
      <c r="EZ6" s="46"/>
      <c r="FA6" s="46"/>
      <c r="FB6" s="46"/>
      <c r="FC6" s="95">
        <f>SUM(FC7:FK11)</f>
        <v>110539.1082095513</v>
      </c>
      <c r="FD6" s="96"/>
      <c r="FE6" s="96"/>
      <c r="FF6" s="96"/>
      <c r="FG6" s="96"/>
      <c r="FH6" s="96"/>
      <c r="FI6" s="96"/>
      <c r="FJ6" s="96"/>
      <c r="FK6" s="97"/>
    </row>
    <row r="7" spans="1:167" ht="13.5" customHeight="1">
      <c r="A7" s="16"/>
      <c r="B7" s="118" t="s">
        <v>50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42" t="s">
        <v>26</v>
      </c>
      <c r="AW7" s="42"/>
      <c r="AX7" s="42"/>
      <c r="AY7" s="42"/>
      <c r="AZ7" s="42"/>
      <c r="BA7" s="42"/>
      <c r="BB7" s="42"/>
      <c r="BC7" s="42"/>
      <c r="BD7" s="46">
        <f>SUM(BO7:FK7)</f>
        <v>452879.5953926638</v>
      </c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>
        <v>108205.44655460218</v>
      </c>
      <c r="CB7" s="39"/>
      <c r="CC7" s="39"/>
      <c r="CD7" s="39"/>
      <c r="CE7" s="39"/>
      <c r="CF7" s="39"/>
      <c r="CG7" s="39"/>
      <c r="CH7" s="39"/>
      <c r="CI7" s="39"/>
      <c r="CJ7" s="39">
        <v>123984.94712399019</v>
      </c>
      <c r="CK7" s="39"/>
      <c r="CL7" s="39"/>
      <c r="CM7" s="39"/>
      <c r="CN7" s="39"/>
      <c r="CO7" s="39"/>
      <c r="CP7" s="39"/>
      <c r="CQ7" s="39"/>
      <c r="CR7" s="39"/>
      <c r="CS7" s="39">
        <v>21268.388291238196</v>
      </c>
      <c r="CT7" s="39"/>
      <c r="CU7" s="39"/>
      <c r="CV7" s="39"/>
      <c r="CW7" s="39"/>
      <c r="CX7" s="39"/>
      <c r="CY7" s="39"/>
      <c r="CZ7" s="39"/>
      <c r="DA7" s="39"/>
      <c r="DB7" s="39">
        <v>16548.72668481624</v>
      </c>
      <c r="DC7" s="39"/>
      <c r="DD7" s="39"/>
      <c r="DE7" s="39"/>
      <c r="DF7" s="39"/>
      <c r="DG7" s="39"/>
      <c r="DH7" s="39"/>
      <c r="DI7" s="39"/>
      <c r="DJ7" s="39"/>
      <c r="DK7" s="39">
        <v>97870.09920032612</v>
      </c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93">
        <f>145.241+178.659</f>
        <v>323.9</v>
      </c>
      <c r="ET7" s="93"/>
      <c r="EU7" s="93"/>
      <c r="EV7" s="93"/>
      <c r="EW7" s="93"/>
      <c r="EX7" s="93"/>
      <c r="EY7" s="93"/>
      <c r="EZ7" s="93"/>
      <c r="FA7" s="93"/>
      <c r="FB7" s="93"/>
      <c r="FC7" s="39">
        <f>85001.9875376908-ES7</f>
        <v>84678.08753769081</v>
      </c>
      <c r="FD7" s="39"/>
      <c r="FE7" s="39"/>
      <c r="FF7" s="39"/>
      <c r="FG7" s="39"/>
      <c r="FH7" s="39"/>
      <c r="FI7" s="39"/>
      <c r="FJ7" s="39"/>
      <c r="FK7" s="39"/>
    </row>
    <row r="8" spans="1:167" ht="13.5" customHeight="1">
      <c r="A8" s="14"/>
      <c r="B8" s="40" t="s">
        <v>51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1"/>
      <c r="AV8" s="42" t="s">
        <v>27</v>
      </c>
      <c r="AW8" s="42"/>
      <c r="AX8" s="42"/>
      <c r="AY8" s="42"/>
      <c r="AZ8" s="42"/>
      <c r="BA8" s="42"/>
      <c r="BB8" s="42"/>
      <c r="BC8" s="42"/>
      <c r="BD8" s="46">
        <f>SUM(BO8:FK8)</f>
        <v>33845.54344740582</v>
      </c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>
        <v>3067.702746586976</v>
      </c>
      <c r="CB8" s="39"/>
      <c r="CC8" s="39"/>
      <c r="CD8" s="39"/>
      <c r="CE8" s="39"/>
      <c r="CF8" s="39"/>
      <c r="CG8" s="39"/>
      <c r="CH8" s="39"/>
      <c r="CI8" s="39"/>
      <c r="CJ8" s="39">
        <v>10664.514810642027</v>
      </c>
      <c r="CK8" s="39"/>
      <c r="CL8" s="39"/>
      <c r="CM8" s="39"/>
      <c r="CN8" s="39"/>
      <c r="CO8" s="39"/>
      <c r="CP8" s="39"/>
      <c r="CQ8" s="39"/>
      <c r="CR8" s="39"/>
      <c r="CS8" s="39">
        <v>2384.225905344252</v>
      </c>
      <c r="CT8" s="39"/>
      <c r="CU8" s="39"/>
      <c r="CV8" s="39"/>
      <c r="CW8" s="39"/>
      <c r="CX8" s="39"/>
      <c r="CY8" s="39"/>
      <c r="CZ8" s="39"/>
      <c r="DA8" s="39"/>
      <c r="DB8" s="39">
        <v>7.083333333333335</v>
      </c>
      <c r="DC8" s="39"/>
      <c r="DD8" s="39"/>
      <c r="DE8" s="39"/>
      <c r="DF8" s="39"/>
      <c r="DG8" s="39"/>
      <c r="DH8" s="39"/>
      <c r="DI8" s="39"/>
      <c r="DJ8" s="39"/>
      <c r="DK8" s="39">
        <v>13301.40874588793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93">
        <v>9.3</v>
      </c>
      <c r="ET8" s="93"/>
      <c r="EU8" s="93"/>
      <c r="EV8" s="93"/>
      <c r="EW8" s="93"/>
      <c r="EX8" s="93"/>
      <c r="EY8" s="93"/>
      <c r="EZ8" s="93"/>
      <c r="FA8" s="93"/>
      <c r="FB8" s="93"/>
      <c r="FC8" s="39">
        <f>4420.6079056113-ES8</f>
        <v>4411.3079056113</v>
      </c>
      <c r="FD8" s="39"/>
      <c r="FE8" s="39"/>
      <c r="FF8" s="39"/>
      <c r="FG8" s="39"/>
      <c r="FH8" s="39"/>
      <c r="FI8" s="39"/>
      <c r="FJ8" s="39"/>
      <c r="FK8" s="39"/>
    </row>
    <row r="9" spans="1:167" ht="26.25" customHeight="1">
      <c r="A9" s="14"/>
      <c r="B9" s="40" t="s">
        <v>78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28</v>
      </c>
      <c r="AW9" s="42"/>
      <c r="AX9" s="42"/>
      <c r="AY9" s="42"/>
      <c r="AZ9" s="42"/>
      <c r="BA9" s="42"/>
      <c r="BB9" s="42"/>
      <c r="BC9" s="42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39"/>
      <c r="FD9" s="39"/>
      <c r="FE9" s="39"/>
      <c r="FF9" s="39"/>
      <c r="FG9" s="39"/>
      <c r="FH9" s="39"/>
      <c r="FI9" s="39"/>
      <c r="FJ9" s="39"/>
      <c r="FK9" s="39"/>
    </row>
    <row r="10" spans="1:167" ht="13.5" customHeight="1">
      <c r="A10" s="14"/>
      <c r="B10" s="63" t="s">
        <v>53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4"/>
      <c r="AV10" s="42" t="s">
        <v>29</v>
      </c>
      <c r="AW10" s="42"/>
      <c r="AX10" s="42"/>
      <c r="AY10" s="42"/>
      <c r="AZ10" s="42"/>
      <c r="BA10" s="42"/>
      <c r="BB10" s="42"/>
      <c r="BC10" s="42"/>
      <c r="BD10" s="46">
        <f>SUM(BO10:FK10)</f>
        <v>120760.08337066974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>
        <v>19653.22735575584</v>
      </c>
      <c r="CB10" s="39"/>
      <c r="CC10" s="39"/>
      <c r="CD10" s="39"/>
      <c r="CE10" s="39"/>
      <c r="CF10" s="39"/>
      <c r="CG10" s="39"/>
      <c r="CH10" s="39"/>
      <c r="CI10" s="39"/>
      <c r="CJ10" s="39">
        <v>15959.068010661276</v>
      </c>
      <c r="CK10" s="39"/>
      <c r="CL10" s="39"/>
      <c r="CM10" s="39"/>
      <c r="CN10" s="39"/>
      <c r="CO10" s="39"/>
      <c r="CP10" s="39"/>
      <c r="CQ10" s="39"/>
      <c r="CR10" s="39"/>
      <c r="CS10" s="39">
        <v>2537.9967761070184</v>
      </c>
      <c r="CT10" s="39"/>
      <c r="CU10" s="39"/>
      <c r="CV10" s="39"/>
      <c r="CW10" s="39"/>
      <c r="CX10" s="39"/>
      <c r="CY10" s="39"/>
      <c r="CZ10" s="39"/>
      <c r="DA10" s="39"/>
      <c r="DB10" s="39">
        <v>55869.07829124533</v>
      </c>
      <c r="DC10" s="39"/>
      <c r="DD10" s="39"/>
      <c r="DE10" s="39"/>
      <c r="DF10" s="39"/>
      <c r="DG10" s="39"/>
      <c r="DH10" s="39"/>
      <c r="DI10" s="39"/>
      <c r="DJ10" s="39"/>
      <c r="DK10" s="39">
        <v>5248.995703072785</v>
      </c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93">
        <f>19.931+45.171</f>
        <v>65.102</v>
      </c>
      <c r="ET10" s="93"/>
      <c r="EU10" s="93"/>
      <c r="EV10" s="93"/>
      <c r="EW10" s="93"/>
      <c r="EX10" s="93"/>
      <c r="EY10" s="93"/>
      <c r="EZ10" s="93"/>
      <c r="FA10" s="93"/>
      <c r="FB10" s="93"/>
      <c r="FC10" s="39">
        <f>21491.7172338275-ES10</f>
        <v>21426.615233827502</v>
      </c>
      <c r="FD10" s="39"/>
      <c r="FE10" s="39"/>
      <c r="FF10" s="39"/>
      <c r="FG10" s="39"/>
      <c r="FH10" s="39"/>
      <c r="FI10" s="39"/>
      <c r="FJ10" s="39"/>
      <c r="FK10" s="39"/>
    </row>
    <row r="11" spans="1:167" ht="13.5" customHeight="1">
      <c r="A11" s="14"/>
      <c r="B11" s="40" t="s">
        <v>54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1"/>
      <c r="AV11" s="42" t="s">
        <v>30</v>
      </c>
      <c r="AW11" s="42"/>
      <c r="AX11" s="42"/>
      <c r="AY11" s="42"/>
      <c r="AZ11" s="42"/>
      <c r="BA11" s="42"/>
      <c r="BB11" s="42"/>
      <c r="BC11" s="42"/>
      <c r="BD11" s="46">
        <f>SUM(BO11:FK11)</f>
        <v>96.80764460854654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>
        <v>55.287281095890414</v>
      </c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>
        <v>18.422831090971812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39">
        <v>23.097532421684303</v>
      </c>
      <c r="FD11" s="39"/>
      <c r="FE11" s="39"/>
      <c r="FF11" s="39"/>
      <c r="FG11" s="39"/>
      <c r="FH11" s="39"/>
      <c r="FI11" s="39"/>
      <c r="FJ11" s="39"/>
      <c r="FK11" s="39"/>
    </row>
    <row r="12" spans="1:167" ht="13.5" customHeight="1">
      <c r="A12" s="14"/>
      <c r="B12" s="40" t="s">
        <v>55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1"/>
      <c r="AV12" s="42" t="s">
        <v>31</v>
      </c>
      <c r="AW12" s="42"/>
      <c r="AX12" s="42"/>
      <c r="AY12" s="42"/>
      <c r="AZ12" s="42"/>
      <c r="BA12" s="42"/>
      <c r="BB12" s="42"/>
      <c r="BC12" s="42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pans="1:167" ht="13.5" customHeight="1">
      <c r="A13" s="14"/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2" t="s">
        <v>33</v>
      </c>
      <c r="AW13" s="42"/>
      <c r="AX13" s="42"/>
      <c r="AY13" s="42"/>
      <c r="AZ13" s="42"/>
      <c r="BA13" s="42"/>
      <c r="BB13" s="42"/>
      <c r="BC13" s="42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ht="13.5" customHeight="1">
      <c r="A14" s="14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2" t="s">
        <v>34</v>
      </c>
      <c r="AW14" s="42"/>
      <c r="AX14" s="42"/>
      <c r="AY14" s="42"/>
      <c r="AZ14" s="42"/>
      <c r="BA14" s="42"/>
      <c r="BB14" s="42"/>
      <c r="BC14" s="42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pans="1:167" ht="13.5" customHeight="1">
      <c r="A15" s="14"/>
      <c r="B15" s="47" t="s">
        <v>58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2" t="s">
        <v>35</v>
      </c>
      <c r="AW15" s="42"/>
      <c r="AX15" s="42"/>
      <c r="AY15" s="42"/>
      <c r="AZ15" s="42"/>
      <c r="BA15" s="42"/>
      <c r="BB15" s="42"/>
      <c r="BC15" s="42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</row>
    <row r="16" spans="1:167" ht="13.5" customHeight="1">
      <c r="A16" s="14"/>
      <c r="B16" s="49" t="s">
        <v>95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  <c r="AV16" s="42" t="s">
        <v>36</v>
      </c>
      <c r="AW16" s="42"/>
      <c r="AX16" s="42"/>
      <c r="AY16" s="42"/>
      <c r="AZ16" s="42"/>
      <c r="BA16" s="42"/>
      <c r="BB16" s="42"/>
      <c r="BC16" s="42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ht="13.5" customHeight="1">
      <c r="A17" s="14"/>
      <c r="B17" s="49" t="s">
        <v>96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/>
      <c r="AV17" s="42" t="s">
        <v>37</v>
      </c>
      <c r="AW17" s="42"/>
      <c r="AX17" s="42"/>
      <c r="AY17" s="42"/>
      <c r="AZ17" s="42"/>
      <c r="BA17" s="42"/>
      <c r="BB17" s="42"/>
      <c r="BC17" s="42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</row>
    <row r="18" spans="1:167" ht="13.5" customHeight="1">
      <c r="A18" s="14"/>
      <c r="B18" s="47" t="s">
        <v>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2" t="s">
        <v>38</v>
      </c>
      <c r="AW18" s="42"/>
      <c r="AX18" s="42"/>
      <c r="AY18" s="42"/>
      <c r="AZ18" s="42"/>
      <c r="BA18" s="42"/>
      <c r="BB18" s="42"/>
      <c r="BC18" s="42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</row>
    <row r="19" spans="1:167" ht="13.5" customHeight="1">
      <c r="A19" s="14"/>
      <c r="B19" s="47" t="s">
        <v>60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2" t="s">
        <v>39</v>
      </c>
      <c r="AW19" s="42"/>
      <c r="AX19" s="42"/>
      <c r="AY19" s="42"/>
      <c r="AZ19" s="42"/>
      <c r="BA19" s="42"/>
      <c r="BB19" s="42"/>
      <c r="BC19" s="42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67" ht="13.5" customHeight="1">
      <c r="A20" s="14"/>
      <c r="B20" s="49" t="s">
        <v>61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  <c r="AV20" s="42" t="s">
        <v>41</v>
      </c>
      <c r="AW20" s="42"/>
      <c r="AX20" s="42"/>
      <c r="AY20" s="42"/>
      <c r="AZ20" s="42"/>
      <c r="BA20" s="42"/>
      <c r="BB20" s="42"/>
      <c r="BC20" s="42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ht="13.5" customHeight="1">
      <c r="A21" s="14"/>
      <c r="B21" s="47" t="s">
        <v>62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2" t="s">
        <v>40</v>
      </c>
      <c r="AW21" s="42"/>
      <c r="AX21" s="42"/>
      <c r="AY21" s="42"/>
      <c r="AZ21" s="42"/>
      <c r="BA21" s="42"/>
      <c r="BB21" s="42"/>
      <c r="BC21" s="42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67" ht="13.5" customHeight="1">
      <c r="A22" s="14"/>
      <c r="B22" s="49" t="s">
        <v>63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42" t="s">
        <v>42</v>
      </c>
      <c r="AW22" s="42"/>
      <c r="AX22" s="42"/>
      <c r="AY22" s="42"/>
      <c r="AZ22" s="42"/>
      <c r="BA22" s="42"/>
      <c r="BB22" s="42"/>
      <c r="BC22" s="42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</row>
    <row r="23" spans="1:167" ht="13.5" customHeight="1">
      <c r="A23" s="14"/>
      <c r="B23" s="49" t="s">
        <v>64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  <c r="AV23" s="42" t="s">
        <v>43</v>
      </c>
      <c r="AW23" s="42"/>
      <c r="AX23" s="42"/>
      <c r="AY23" s="42"/>
      <c r="AZ23" s="42"/>
      <c r="BA23" s="42"/>
      <c r="BB23" s="42"/>
      <c r="BC23" s="42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</row>
    <row r="24" spans="1:167" ht="13.5" customHeight="1">
      <c r="A24" s="14"/>
      <c r="B24" s="47" t="s">
        <v>65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V24" s="42" t="s">
        <v>44</v>
      </c>
      <c r="AW24" s="42"/>
      <c r="AX24" s="42"/>
      <c r="AY24" s="42"/>
      <c r="AZ24" s="42"/>
      <c r="BA24" s="42"/>
      <c r="BB24" s="42"/>
      <c r="BC24" s="42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</row>
    <row r="25" spans="1:167" ht="13.5" customHeight="1">
      <c r="A25" s="14"/>
      <c r="B25" s="40" t="s">
        <v>66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1"/>
      <c r="AV25" s="42" t="s">
        <v>32</v>
      </c>
      <c r="AW25" s="42"/>
      <c r="AX25" s="42"/>
      <c r="AY25" s="42"/>
      <c r="AZ25" s="42"/>
      <c r="BA25" s="42"/>
      <c r="BB25" s="42"/>
      <c r="BC25" s="42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1:167" ht="13.5" customHeight="1">
      <c r="A26" s="14"/>
      <c r="B26" s="40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1"/>
      <c r="AV26" s="42" t="s">
        <v>45</v>
      </c>
      <c r="AW26" s="42"/>
      <c r="AX26" s="42"/>
      <c r="AY26" s="42"/>
      <c r="AZ26" s="42"/>
      <c r="BA26" s="42"/>
      <c r="BB26" s="42"/>
      <c r="BC26" s="42"/>
      <c r="BD26" s="98"/>
      <c r="BE26" s="99"/>
      <c r="BF26" s="99"/>
      <c r="BG26" s="99"/>
      <c r="BH26" s="99"/>
      <c r="BI26" s="99"/>
      <c r="BJ26" s="99"/>
      <c r="BK26" s="99"/>
      <c r="BL26" s="99"/>
      <c r="BM26" s="99"/>
      <c r="BN26" s="100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</row>
    <row r="27" spans="1:167" s="17" customFormat="1" ht="13.5" customHeight="1">
      <c r="A27" s="15"/>
      <c r="B27" s="43" t="s">
        <v>79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  <c r="AV27" s="45" t="s">
        <v>46</v>
      </c>
      <c r="AW27" s="45"/>
      <c r="AX27" s="45"/>
      <c r="AY27" s="45"/>
      <c r="AZ27" s="45"/>
      <c r="BA27" s="45"/>
      <c r="BB27" s="45"/>
      <c r="BC27" s="45"/>
      <c r="BD27" s="95">
        <f>SUM(CA27:FK27)</f>
        <v>747829.3959351479</v>
      </c>
      <c r="BE27" s="96"/>
      <c r="BF27" s="96"/>
      <c r="BG27" s="96"/>
      <c r="BH27" s="96"/>
      <c r="BI27" s="96"/>
      <c r="BJ27" s="96"/>
      <c r="BK27" s="96"/>
      <c r="BL27" s="96"/>
      <c r="BM27" s="96"/>
      <c r="BN27" s="97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92">
        <v>173654.12345581103</v>
      </c>
      <c r="CB27" s="92"/>
      <c r="CC27" s="92"/>
      <c r="CD27" s="92"/>
      <c r="CE27" s="92"/>
      <c r="CF27" s="92"/>
      <c r="CG27" s="92"/>
      <c r="CH27" s="92"/>
      <c r="CI27" s="92"/>
      <c r="CJ27" s="92">
        <v>191118.9398552508</v>
      </c>
      <c r="CK27" s="92"/>
      <c r="CL27" s="92"/>
      <c r="CM27" s="92"/>
      <c r="CN27" s="92"/>
      <c r="CO27" s="92"/>
      <c r="CP27" s="92"/>
      <c r="CQ27" s="92"/>
      <c r="CR27" s="92"/>
      <c r="CS27" s="92">
        <v>36122.081696729976</v>
      </c>
      <c r="CT27" s="92"/>
      <c r="CU27" s="92"/>
      <c r="CV27" s="92"/>
      <c r="CW27" s="92"/>
      <c r="CX27" s="92"/>
      <c r="CY27" s="92"/>
      <c r="CZ27" s="92"/>
      <c r="DA27" s="92"/>
      <c r="DB27" s="92">
        <v>74104.30948856894</v>
      </c>
      <c r="DC27" s="92"/>
      <c r="DD27" s="92"/>
      <c r="DE27" s="92"/>
      <c r="DF27" s="92"/>
      <c r="DG27" s="92"/>
      <c r="DH27" s="92"/>
      <c r="DI27" s="92"/>
      <c r="DJ27" s="92"/>
      <c r="DK27" s="92">
        <v>137485.99804965203</v>
      </c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>
        <f>526.711+324.671</f>
        <v>851.3820000000001</v>
      </c>
      <c r="ET27" s="92"/>
      <c r="EU27" s="92"/>
      <c r="EV27" s="92"/>
      <c r="EW27" s="92"/>
      <c r="EX27" s="92"/>
      <c r="EY27" s="92"/>
      <c r="EZ27" s="92"/>
      <c r="FA27" s="92"/>
      <c r="FB27" s="92"/>
      <c r="FC27" s="92">
        <v>134492.56138913508</v>
      </c>
      <c r="FD27" s="92"/>
      <c r="FE27" s="92"/>
      <c r="FF27" s="92"/>
      <c r="FG27" s="92"/>
      <c r="FH27" s="92"/>
      <c r="FI27" s="92"/>
      <c r="FJ27" s="92"/>
      <c r="FK27" s="92"/>
    </row>
    <row r="28" spans="1:167" s="18" customFormat="1" ht="14.25" customHeight="1">
      <c r="A28" s="19"/>
      <c r="B28" s="113" t="s">
        <v>103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4"/>
      <c r="AV28" s="110" t="s">
        <v>47</v>
      </c>
      <c r="AW28" s="110"/>
      <c r="AX28" s="110"/>
      <c r="AY28" s="110"/>
      <c r="AZ28" s="110"/>
      <c r="BA28" s="110"/>
      <c r="BB28" s="110"/>
      <c r="BC28" s="110"/>
      <c r="BD28" s="95">
        <f>SUM(CA28:FK28)</f>
        <v>177795.16999999998</v>
      </c>
      <c r="BE28" s="96"/>
      <c r="BF28" s="96"/>
      <c r="BG28" s="96"/>
      <c r="BH28" s="96"/>
      <c r="BI28" s="96"/>
      <c r="BJ28" s="96"/>
      <c r="BK28" s="96"/>
      <c r="BL28" s="96"/>
      <c r="BM28" s="96"/>
      <c r="BN28" s="97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>
        <v>14342.59</v>
      </c>
      <c r="CB28" s="91"/>
      <c r="CC28" s="91"/>
      <c r="CD28" s="91"/>
      <c r="CE28" s="91"/>
      <c r="CF28" s="91"/>
      <c r="CG28" s="91"/>
      <c r="CH28" s="91"/>
      <c r="CI28" s="91"/>
      <c r="CJ28" s="91">
        <v>92254.358</v>
      </c>
      <c r="CK28" s="91"/>
      <c r="CL28" s="91"/>
      <c r="CM28" s="91"/>
      <c r="CN28" s="91"/>
      <c r="CO28" s="91"/>
      <c r="CP28" s="91"/>
      <c r="CQ28" s="91"/>
      <c r="CR28" s="91"/>
      <c r="CS28" s="91">
        <v>17041.136</v>
      </c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46">
        <v>31128.676</v>
      </c>
      <c r="DL28" s="46"/>
      <c r="DM28" s="46"/>
      <c r="DN28" s="46"/>
      <c r="DO28" s="46"/>
      <c r="DP28" s="46"/>
      <c r="DQ28" s="46"/>
      <c r="DR28" s="46"/>
      <c r="DS28" s="46"/>
      <c r="DT28" s="46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>
        <v>7306.018</v>
      </c>
      <c r="EK28" s="91"/>
      <c r="EL28" s="91"/>
      <c r="EM28" s="91"/>
      <c r="EN28" s="91"/>
      <c r="EO28" s="91"/>
      <c r="EP28" s="91"/>
      <c r="EQ28" s="91"/>
      <c r="ER28" s="91"/>
      <c r="ES28" s="91">
        <v>242.842</v>
      </c>
      <c r="ET28" s="91"/>
      <c r="EU28" s="91"/>
      <c r="EV28" s="91"/>
      <c r="EW28" s="91"/>
      <c r="EX28" s="91"/>
      <c r="EY28" s="91"/>
      <c r="EZ28" s="91"/>
      <c r="FA28" s="91"/>
      <c r="FB28" s="91"/>
      <c r="FC28" s="91">
        <v>15479.55</v>
      </c>
      <c r="FD28" s="91"/>
      <c r="FE28" s="91"/>
      <c r="FF28" s="91"/>
      <c r="FG28" s="91"/>
      <c r="FH28" s="91"/>
      <c r="FI28" s="91"/>
      <c r="FJ28" s="91"/>
      <c r="FK28" s="91"/>
    </row>
    <row r="29" spans="1:167" s="18" customFormat="1" ht="14.25" customHeight="1">
      <c r="A29" s="88" t="s">
        <v>70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/>
      <c r="AV29" s="101" t="s">
        <v>48</v>
      </c>
      <c r="AW29" s="101"/>
      <c r="AX29" s="101"/>
      <c r="AY29" s="101"/>
      <c r="AZ29" s="101"/>
      <c r="BA29" s="101"/>
      <c r="BB29" s="101"/>
      <c r="BC29" s="101"/>
      <c r="BD29" s="91">
        <f>BD27+BD28</f>
        <v>925624.5659351479</v>
      </c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>
        <f>CA27+CA28</f>
        <v>187996.71345581103</v>
      </c>
      <c r="CB29" s="91"/>
      <c r="CC29" s="91"/>
      <c r="CD29" s="91"/>
      <c r="CE29" s="91"/>
      <c r="CF29" s="91"/>
      <c r="CG29" s="91"/>
      <c r="CH29" s="91"/>
      <c r="CI29" s="91"/>
      <c r="CJ29" s="91">
        <f>CJ27+CJ28</f>
        <v>283373.29785525077</v>
      </c>
      <c r="CK29" s="91"/>
      <c r="CL29" s="91"/>
      <c r="CM29" s="91"/>
      <c r="CN29" s="91"/>
      <c r="CO29" s="91"/>
      <c r="CP29" s="91"/>
      <c r="CQ29" s="91"/>
      <c r="CR29" s="91"/>
      <c r="CS29" s="91">
        <f>CS27+CS28</f>
        <v>53163.217696729975</v>
      </c>
      <c r="CT29" s="91"/>
      <c r="CU29" s="91"/>
      <c r="CV29" s="91"/>
      <c r="CW29" s="91"/>
      <c r="CX29" s="91"/>
      <c r="CY29" s="91"/>
      <c r="CZ29" s="91"/>
      <c r="DA29" s="91"/>
      <c r="DB29" s="91">
        <f>DB27+DB28</f>
        <v>74104.30948856894</v>
      </c>
      <c r="DC29" s="91"/>
      <c r="DD29" s="91"/>
      <c r="DE29" s="91"/>
      <c r="DF29" s="91"/>
      <c r="DG29" s="91"/>
      <c r="DH29" s="91"/>
      <c r="DI29" s="91"/>
      <c r="DJ29" s="91"/>
      <c r="DK29" s="46">
        <f>DK27+DK28</f>
        <v>168614.67404965204</v>
      </c>
      <c r="DL29" s="46"/>
      <c r="DM29" s="46"/>
      <c r="DN29" s="46"/>
      <c r="DO29" s="46"/>
      <c r="DP29" s="46"/>
      <c r="DQ29" s="46"/>
      <c r="DR29" s="46"/>
      <c r="DS29" s="46"/>
      <c r="DT29" s="46"/>
      <c r="DU29" s="91">
        <f>DU27+DU28</f>
        <v>0</v>
      </c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>
        <f>EJ27+EJ28</f>
        <v>7306.018</v>
      </c>
      <c r="EK29" s="91"/>
      <c r="EL29" s="91"/>
      <c r="EM29" s="91"/>
      <c r="EN29" s="91"/>
      <c r="EO29" s="91"/>
      <c r="EP29" s="91"/>
      <c r="EQ29" s="91"/>
      <c r="ER29" s="91"/>
      <c r="ES29" s="91">
        <f>ES27+ES28</f>
        <v>1094.2240000000002</v>
      </c>
      <c r="ET29" s="91"/>
      <c r="EU29" s="91"/>
      <c r="EV29" s="91"/>
      <c r="EW29" s="91"/>
      <c r="EX29" s="91"/>
      <c r="EY29" s="91"/>
      <c r="EZ29" s="91"/>
      <c r="FA29" s="91"/>
      <c r="FB29" s="91"/>
      <c r="FC29" s="91">
        <f>FC27+FC28</f>
        <v>149972.11138913507</v>
      </c>
      <c r="FD29" s="91"/>
      <c r="FE29" s="91"/>
      <c r="FF29" s="91"/>
      <c r="FG29" s="91"/>
      <c r="FH29" s="91"/>
      <c r="FI29" s="91"/>
      <c r="FJ29" s="91"/>
      <c r="FK29" s="91"/>
    </row>
  </sheetData>
  <sheetProtection/>
  <mergeCells count="338">
    <mergeCell ref="B16:AU16"/>
    <mergeCell ref="AV16:BC16"/>
    <mergeCell ref="BD15:BN15"/>
    <mergeCell ref="BD16:BN16"/>
    <mergeCell ref="AV15:BC15"/>
    <mergeCell ref="AV13:BC13"/>
    <mergeCell ref="B15:AU15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DK11:DT11"/>
    <mergeCell ref="CS8:DA8"/>
    <mergeCell ref="DB8:DJ8"/>
    <mergeCell ref="DK8:DT8"/>
    <mergeCell ref="CJ9:CR9"/>
    <mergeCell ref="DK9:DT9"/>
    <mergeCell ref="CJ8:CR8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B7:DJ7"/>
    <mergeCell ref="DK7:DT7"/>
    <mergeCell ref="DU7:EI7"/>
    <mergeCell ref="EJ7:ER7"/>
    <mergeCell ref="CS7:DA7"/>
    <mergeCell ref="DU6:EI6"/>
    <mergeCell ref="EJ6:ER6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B11:AU11"/>
    <mergeCell ref="B12:AU12"/>
    <mergeCell ref="B13:AU13"/>
    <mergeCell ref="B14:AU14"/>
    <mergeCell ref="A3:AU5"/>
    <mergeCell ref="B7:AU7"/>
    <mergeCell ref="B8:AU8"/>
    <mergeCell ref="B9:AU9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CS12:DA12"/>
    <mergeCell ref="DB12:DJ12"/>
    <mergeCell ref="DK12:DT12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2015-04-02T22:45:36Z</cp:lastPrinted>
  <dcterms:created xsi:type="dcterms:W3CDTF">2011-01-11T10:25:48Z</dcterms:created>
  <dcterms:modified xsi:type="dcterms:W3CDTF">2022-03-28T20:45:30Z</dcterms:modified>
  <cp:category/>
  <cp:version/>
  <cp:contentType/>
  <cp:contentStatus/>
</cp:coreProperties>
</file>